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Усил 4" sheetId="1" r:id="rId1"/>
  </sheets>
  <externalReferences>
    <externalReference r:id="rId2"/>
  </externalReferences>
  <definedNames>
    <definedName name="Z_34DE7953_6351_4043_AF0F_B57C163275A5_.wvu.PrintArea" localSheetId="0" hidden="1">'Усил 4'!$A$1:$G$102</definedName>
    <definedName name="Z_34DE7953_6351_4043_AF0F_B57C163275A5_.wvu.Rows" localSheetId="0" hidden="1">'Усил 4'!#REF!,'Усил 4'!$83:$88</definedName>
    <definedName name="Z_70B5A381_0726_4FFC_AC17_C39805B22ABF_.wvu.PrintArea" localSheetId="0" hidden="1">'Усил 4'!$A$1:$G$102</definedName>
    <definedName name="Z_70B5A381_0726_4FFC_AC17_C39805B22ABF_.wvu.Rows" localSheetId="0" hidden="1">'Усил 4'!#REF!,'Усил 4'!$83:$88</definedName>
    <definedName name="Z_7CE7353B_D7FE_4E0F_A5FD_2886423156B2_.wvu.PrintArea" localSheetId="0" hidden="1">'Усил 4'!$A$1:$G$102</definedName>
    <definedName name="Z_7CE7353B_D7FE_4E0F_A5FD_2886423156B2_.wvu.Rows" localSheetId="0" hidden="1">'Усил 4'!#REF!,'Усил 4'!$83:$88</definedName>
    <definedName name="_xlnm.Print_Area" localSheetId="0">'Усил 4'!$A$1:$G$102</definedName>
  </definedNames>
  <calcPr calcId="145621"/>
</workbook>
</file>

<file path=xl/calcChain.xml><?xml version="1.0" encoding="utf-8"?>
<calcChain xmlns="http://schemas.openxmlformats.org/spreadsheetml/2006/main">
  <c r="D63" i="1" l="1"/>
  <c r="D87" i="1" l="1"/>
  <c r="D81" i="1"/>
  <c r="G24" i="1" s="1"/>
  <c r="D64" i="1"/>
  <c r="E38" i="1"/>
  <c r="C33" i="1"/>
  <c r="E93" i="1" s="1"/>
  <c r="F25" i="1"/>
  <c r="E25" i="1"/>
  <c r="F24" i="1"/>
  <c r="E24" i="1"/>
  <c r="F23" i="1"/>
  <c r="E23" i="1"/>
  <c r="E92" i="1" l="1"/>
  <c r="D62" i="1"/>
  <c r="D53" i="1" l="1"/>
  <c r="D40" i="1"/>
  <c r="D60" i="1"/>
</calcChain>
</file>

<file path=xl/sharedStrings.xml><?xml version="1.0" encoding="utf-8"?>
<sst xmlns="http://schemas.openxmlformats.org/spreadsheetml/2006/main" count="149" uniqueCount="110">
  <si>
    <t>О Т Ч Е Т  о  выполнении договора управления</t>
  </si>
  <si>
    <t>АО "ДК Нижегородского района"</t>
  </si>
  <si>
    <t>за 2022 год</t>
  </si>
  <si>
    <t>ул.Усилова дом № 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</si>
  <si>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</si>
  <si>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</si>
  <si>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</si>
  <si>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</si>
  <si>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</si>
  <si>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</si>
  <si>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</si>
  <si>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</si>
  <si>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</si>
  <si>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16.09.2012г.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</si>
  <si>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</si>
  <si>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</si>
  <si>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</si>
  <si>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</si>
  <si>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</si>
  <si>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</si>
  <si>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</si>
  <si>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</si>
  <si>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</si>
  <si>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</si>
  <si>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</si>
  <si>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</si>
  <si>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</si>
  <si>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</si>
  <si>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</si>
  <si>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</si>
  <si>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</si>
  <si>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</si>
  <si>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</si>
  <si>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</si>
  <si>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</si>
  <si>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</si>
  <si>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</si>
  <si>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</si>
  <si>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</si>
  <si>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</si>
  <si>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</si>
  <si>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</si>
  <si>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</si>
  <si>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</si>
  <si>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</si>
  <si>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</si>
  <si>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</si>
  <si>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</si>
  <si>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</si>
  <si>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</si>
  <si>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</si>
  <si>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</si>
  <si>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</si>
  <si>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</si>
  <si>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</si>
  <si>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</si>
  <si>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</si>
  <si>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</si>
  <si>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</si>
  <si>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</si>
  <si>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</si>
  <si>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</si>
  <si>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</si>
  <si>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</si>
  <si>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</si>
  <si>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</si>
  <si>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</si>
  <si>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</si>
  <si>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Ким/ООО "Форест МН"</t>
  </si>
  <si>
    <t>Уборка придомовой территории: уборка мусора из контейнерных площадок, уборка территории</t>
  </si>
  <si>
    <t>ИП Ким</t>
  </si>
  <si>
    <t>Прочие работы по благоустройству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</si>
  <si>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</si>
  <si>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</si>
  <si>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</si>
  <si>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</si>
  <si>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</si>
  <si>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</si>
  <si>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</si>
  <si>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</si>
  <si>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</si>
  <si>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</si>
  <si>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</si>
  <si>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</si>
  <si>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</si>
  <si>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</si>
  <si>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</si>
  <si>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Замена участка стояка ГВС -- </t>
  </si>
  <si>
    <t>Октябрь 2022 г.</t>
  </si>
  <si>
    <t>КОМФОРТИС АО</t>
  </si>
  <si>
    <t xml:space="preserve">Электротехнические работы -- Замена светильников -- </t>
  </si>
  <si>
    <t>Февраль 2022 г.</t>
  </si>
  <si>
    <t xml:space="preserve">Ремонтные работы в системах отопления и гвс -- Замена отопительного прибора -- </t>
  </si>
  <si>
    <t>Ноябрь 2022 г.</t>
  </si>
  <si>
    <t xml:space="preserve">Канализация -- Промывка канализационных трубопроводов -- </t>
  </si>
  <si>
    <t>ИнтегСтрой</t>
  </si>
  <si>
    <t xml:space="preserve">Ремонтные работы в системе ХВС -- Замена стояка ХВС -- </t>
  </si>
  <si>
    <t>Декабрь 2022 г.</t>
  </si>
  <si>
    <t xml:space="preserve">Водоотведение -- Замена канализационного стояка -- </t>
  </si>
  <si>
    <t>Май 2022 г.</t>
  </si>
  <si>
    <t>3. КАПИТАЛЬНЫЙ РЕМОНТ</t>
  </si>
  <si>
    <t>Не проводился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</si>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</sst>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fill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8" fillId="0" borderId="10" xfId="0" applyFont="1" applyFill="1" applyBorder="1" applyAlignment="1">
      <alignment horizontal="justify" vertical="top"/>
    </xf>
    <xf numFmtId="0" fontId="18" fillId="0" borderId="11" xfId="0" applyFont="1" applyFill="1" applyBorder="1" applyAlignment="1">
      <alignment horizontal="justify" vertical="top"/>
    </xf>
    <xf numFmtId="164" fontId="17" fillId="0" borderId="11" xfId="1" applyFont="1" applyFill="1" applyBorder="1" applyAlignment="1">
      <alignment horizontal="fill" vertical="center"/>
    </xf>
    <xf numFmtId="164" fontId="18" fillId="0" borderId="11" xfId="1" applyFont="1" applyFill="1" applyBorder="1" applyAlignment="1">
      <alignment horizontal="fill" vertical="center"/>
    </xf>
    <xf numFmtId="164" fontId="18" fillId="0" borderId="12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justify" vertical="top"/>
    </xf>
    <xf numFmtId="164" fontId="20" fillId="0" borderId="19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24" xfId="1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1" fillId="0" borderId="0" xfId="0" applyFont="1" applyFill="1" applyAlignment="1">
      <alignment horizontal="center" vertical="top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43" fontId="16" fillId="0" borderId="45" xfId="2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left" vertical="center" wrapText="1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43" fontId="16" fillId="0" borderId="49" xfId="2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left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43" fontId="16" fillId="0" borderId="53" xfId="2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>
      <alignment horizontal="left" vertical="top"/>
    </xf>
    <xf numFmtId="164" fontId="10" fillId="0" borderId="36" xfId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vertical="top"/>
    </xf>
    <xf numFmtId="0" fontId="4" fillId="0" borderId="18" xfId="0" applyFont="1" applyFill="1" applyBorder="1" applyAlignment="1">
      <alignment horizontal="justify" vertical="top"/>
    </xf>
    <xf numFmtId="0" fontId="4" fillId="0" borderId="36" xfId="0" applyFont="1" applyFill="1" applyBorder="1" applyAlignment="1">
      <alignment horizontal="justify" vertical="top"/>
    </xf>
    <xf numFmtId="0" fontId="4" fillId="0" borderId="24" xfId="0" applyFont="1" applyFill="1" applyBorder="1" applyAlignment="1">
      <alignment horizontal="justify" vertical="top"/>
    </xf>
    <xf numFmtId="164" fontId="4" fillId="0" borderId="24" xfId="1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left" vertical="top"/>
    </xf>
    <xf numFmtId="164" fontId="4" fillId="0" borderId="36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center" vertical="top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>
      <alignment horizontal="left" vertical="top"/>
    </xf>
    <xf numFmtId="0" fontId="10" fillId="0" borderId="56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16" fillId="0" borderId="37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19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0" fontId="16" fillId="0" borderId="23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21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164" fontId="23" fillId="0" borderId="18" xfId="1" applyFont="1" applyFill="1" applyBorder="1" applyAlignment="1">
      <alignment horizontal="center" vertical="top"/>
    </xf>
    <xf numFmtId="164" fontId="23" fillId="0" borderId="19" xfId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6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85546875" style="1" customWidth="1"/>
    <col min="4" max="4" width="13.5703125" style="1" customWidth="1"/>
    <col min="5" max="5" width="26.85546875" style="1" customWidth="1"/>
    <col min="6" max="6" width="16" style="1" bestFit="1" customWidth="1"/>
    <col min="7" max="7" width="19.5703125" style="1" customWidth="1"/>
    <col min="8" max="8" width="13.140625" style="1" bestFit="1" customWidth="1"/>
    <col min="9" max="9" width="3.28515625" style="2" customWidth="1"/>
    <col min="10" max="10" width="10.285156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96" t="s">
        <v>0</v>
      </c>
      <c r="B2" s="196"/>
      <c r="C2" s="196"/>
      <c r="D2" s="196"/>
      <c r="E2" s="196"/>
      <c r="F2" s="196"/>
      <c r="G2" s="196"/>
      <c r="H2" s="1">
        <v>3</v>
      </c>
    </row>
    <row r="3" spans="1:16" s="5" customFormat="1" ht="18" x14ac:dyDescent="0.25">
      <c r="A3" s="197" t="s">
        <v>1</v>
      </c>
      <c r="B3" s="197"/>
      <c r="C3" s="197"/>
      <c r="D3" s="197"/>
      <c r="E3" s="197"/>
      <c r="F3" s="197"/>
      <c r="G3" s="197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8" t="s">
        <v>2</v>
      </c>
      <c r="B4" s="198"/>
      <c r="C4" s="198"/>
      <c r="D4" s="198"/>
      <c r="E4" s="198"/>
      <c r="F4" s="198"/>
      <c r="G4" s="198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9" t="s">
        <v>3</v>
      </c>
      <c r="B5" s="199"/>
      <c r="C5" s="199"/>
      <c r="D5" s="199"/>
      <c r="E5" s="199"/>
      <c r="F5" s="199"/>
      <c r="G5" s="199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1982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5595.4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" x14ac:dyDescent="0.3">
      <c r="O17" s="13"/>
    </row>
    <row r="18" spans="1:16" ht="20.25" x14ac:dyDescent="0.3">
      <c r="A18" s="200" t="s">
        <v>16</v>
      </c>
      <c r="B18" s="200"/>
      <c r="C18" s="200"/>
      <c r="D18" s="200"/>
      <c r="E18" s="200"/>
      <c r="F18" s="200"/>
      <c r="G18" s="200"/>
      <c r="O18" s="13"/>
    </row>
    <row r="19" spans="1:16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3"/>
    </row>
    <row r="21" spans="1:16" s="21" customFormat="1" ht="49.5" x14ac:dyDescent="0.25">
      <c r="A21" s="201" t="s">
        <v>18</v>
      </c>
      <c r="B21" s="14" t="s">
        <v>19</v>
      </c>
      <c r="C21" s="14" t="s">
        <v>20</v>
      </c>
      <c r="D21" s="203" t="s">
        <v>21</v>
      </c>
      <c r="E21" s="204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38.25" customHeight="1" thickBot="1" x14ac:dyDescent="0.3">
      <c r="A22" s="202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29</v>
      </c>
      <c r="B23" s="25">
        <v>1780625.0999999999</v>
      </c>
      <c r="C23" s="25">
        <v>1711412.1300000001</v>
      </c>
      <c r="D23" s="25">
        <v>284812.76618240494</v>
      </c>
      <c r="E23" s="25">
        <f>B23-C23</f>
        <v>69212.969999999739</v>
      </c>
      <c r="F23" s="25">
        <f>D23+B23-C23</f>
        <v>354025.73618240468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30</v>
      </c>
      <c r="B24" s="28">
        <v>517528.62000000011</v>
      </c>
      <c r="C24" s="28">
        <v>496917.48000000004</v>
      </c>
      <c r="D24" s="28">
        <v>79109.479999999923</v>
      </c>
      <c r="E24" s="28">
        <f>B24-C24</f>
        <v>20611.140000000072</v>
      </c>
      <c r="F24" s="28">
        <f>D24+B24-C24</f>
        <v>99720.620000000054</v>
      </c>
      <c r="G24" s="29">
        <f>C24-D81</f>
        <v>366046.45000000007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ht="17.25" thickBot="1" x14ac:dyDescent="0.3">
      <c r="A25" s="30" t="s">
        <v>31</v>
      </c>
      <c r="B25" s="31">
        <v>173963.69999999998</v>
      </c>
      <c r="C25" s="31">
        <v>167025.00000000003</v>
      </c>
      <c r="D25" s="31">
        <v>22896.313817595306</v>
      </c>
      <c r="E25" s="31">
        <f>B25-C25</f>
        <v>6938.6999999999534</v>
      </c>
      <c r="F25" s="31">
        <f>D25+B25-C25</f>
        <v>29835.01381759526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3" t="s">
        <v>32</v>
      </c>
      <c r="B26" s="33"/>
      <c r="C26" s="33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4"/>
      <c r="B27" s="34"/>
      <c r="C27" s="35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41" customFormat="1" x14ac:dyDescent="0.25">
      <c r="A28" s="108" t="s">
        <v>33</v>
      </c>
      <c r="B28" s="108"/>
      <c r="C28" s="108"/>
      <c r="D28" s="108"/>
      <c r="E28" s="108"/>
      <c r="F28" s="108"/>
      <c r="G28" s="108"/>
      <c r="H28" s="36"/>
      <c r="I28" s="37"/>
      <c r="J28" s="38"/>
      <c r="K28" s="38"/>
      <c r="L28" s="39"/>
      <c r="M28" s="40"/>
      <c r="N28" s="40"/>
      <c r="O28" s="38"/>
      <c r="P28" s="38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2" t="s">
        <v>34</v>
      </c>
      <c r="B30" s="43" t="s">
        <v>35</v>
      </c>
      <c r="C30" s="43" t="s">
        <v>36</v>
      </c>
      <c r="D30" s="44" t="s">
        <v>37</v>
      </c>
      <c r="E30" s="45" t="s">
        <v>38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52" customFormat="1" ht="33.6" customHeight="1" x14ac:dyDescent="0.25">
      <c r="A31" s="46" t="s">
        <v>39</v>
      </c>
      <c r="B31" s="47" t="s">
        <v>40</v>
      </c>
      <c r="C31" s="48">
        <v>8798.9</v>
      </c>
      <c r="D31" s="49">
        <v>0</v>
      </c>
      <c r="E31" s="50">
        <v>0</v>
      </c>
      <c r="F31" s="51"/>
      <c r="G31" s="51"/>
      <c r="H31" s="51"/>
      <c r="I31" s="17"/>
      <c r="J31" s="18"/>
      <c r="K31" s="18"/>
      <c r="L31" s="19"/>
      <c r="M31" s="20"/>
      <c r="N31" s="20"/>
      <c r="O31" s="18"/>
      <c r="P31" s="18"/>
    </row>
    <row r="32" spans="1:16" s="61" customFormat="1" ht="26.25" thickBot="1" x14ac:dyDescent="0.3">
      <c r="A32" s="53" t="s">
        <v>41</v>
      </c>
      <c r="B32" s="54" t="s">
        <v>42</v>
      </c>
      <c r="C32" s="55">
        <v>12302.11</v>
      </c>
      <c r="D32" s="56">
        <v>0</v>
      </c>
      <c r="E32" s="57">
        <v>0</v>
      </c>
      <c r="F32" s="58"/>
      <c r="G32" s="58"/>
      <c r="H32" s="58"/>
      <c r="I32" s="59"/>
      <c r="J32" s="19"/>
      <c r="K32" s="19"/>
      <c r="L32" s="19"/>
      <c r="M32" s="60"/>
      <c r="N32" s="60"/>
      <c r="O32" s="19"/>
      <c r="P32" s="19"/>
    </row>
    <row r="33" spans="1:16" s="52" customFormat="1" ht="17.25" thickBot="1" x14ac:dyDescent="0.3">
      <c r="A33" s="62" t="s">
        <v>43</v>
      </c>
      <c r="B33" s="63"/>
      <c r="C33" s="64">
        <f>SUM(C31:C32)</f>
        <v>21101.010000000002</v>
      </c>
      <c r="D33" s="65"/>
      <c r="E33" s="66">
        <v>0</v>
      </c>
      <c r="F33" s="51"/>
      <c r="G33" s="51"/>
      <c r="H33" s="51"/>
      <c r="I33" s="51"/>
      <c r="L33" s="61"/>
      <c r="M33" s="67"/>
      <c r="N33" s="67"/>
    </row>
    <row r="34" spans="1:16" s="52" customFormat="1" ht="12.75" x14ac:dyDescent="0.25">
      <c r="A34" s="68"/>
      <c r="B34" s="69"/>
      <c r="C34" s="69"/>
      <c r="D34" s="69"/>
      <c r="E34" s="70"/>
      <c r="F34" s="51"/>
      <c r="G34" s="51"/>
      <c r="H34" s="51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87" t="s">
        <v>44</v>
      </c>
      <c r="B35" s="187"/>
      <c r="C35" s="187"/>
      <c r="D35" s="187"/>
      <c r="E35" s="187"/>
      <c r="F35" s="187"/>
      <c r="G35" s="187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42.75" customHeight="1" x14ac:dyDescent="0.3">
      <c r="A36" s="188" t="s">
        <v>45</v>
      </c>
      <c r="B36" s="188"/>
      <c r="C36" s="188"/>
      <c r="D36" s="188"/>
      <c r="E36" s="188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71" t="s">
        <v>46</v>
      </c>
      <c r="B38" s="71"/>
      <c r="C38" s="71"/>
      <c r="D38" s="71"/>
      <c r="E38" s="72">
        <f>B23+B25</f>
        <v>1954588.7999999998</v>
      </c>
      <c r="F38" s="16"/>
      <c r="G38" s="16"/>
      <c r="H38" s="35"/>
      <c r="I38" s="17"/>
      <c r="J38" s="73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4"/>
      <c r="B39" s="74"/>
      <c r="C39" s="74"/>
      <c r="D39" s="74"/>
      <c r="E39" s="74"/>
      <c r="F39" s="16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89" t="s">
        <v>47</v>
      </c>
      <c r="B40" s="190"/>
      <c r="C40" s="190"/>
      <c r="D40" s="191">
        <f>(E38-D62)*'[1]% для расчета 2022'!G29/100</f>
        <v>919147.66863236565</v>
      </c>
      <c r="E40" s="192"/>
      <c r="F40" s="16"/>
      <c r="G40" s="16"/>
      <c r="H40" s="16"/>
      <c r="L40" s="75"/>
      <c r="M40" s="76"/>
      <c r="N40" s="76"/>
    </row>
    <row r="41" spans="1:16" s="21" customFormat="1" ht="72" customHeight="1" x14ac:dyDescent="0.25">
      <c r="A41" s="193" t="s">
        <v>48</v>
      </c>
      <c r="B41" s="194"/>
      <c r="C41" s="195"/>
      <c r="D41" s="132" t="s">
        <v>49</v>
      </c>
      <c r="E41" s="133"/>
      <c r="F41" s="16"/>
      <c r="G41" s="16"/>
      <c r="H41" s="16"/>
      <c r="L41" s="75"/>
      <c r="M41" s="76"/>
      <c r="N41" s="76"/>
    </row>
    <row r="42" spans="1:16" s="21" customFormat="1" ht="51" customHeight="1" x14ac:dyDescent="0.25">
      <c r="A42" s="158" t="s">
        <v>50</v>
      </c>
      <c r="B42" s="159"/>
      <c r="C42" s="160"/>
      <c r="D42" s="168" t="s">
        <v>49</v>
      </c>
      <c r="E42" s="169"/>
      <c r="F42" s="16"/>
      <c r="G42" s="16"/>
      <c r="H42" s="16"/>
      <c r="L42" s="75"/>
      <c r="M42" s="76"/>
      <c r="N42" s="76"/>
    </row>
    <row r="43" spans="1:16" s="21" customFormat="1" ht="39.75" customHeight="1" x14ac:dyDescent="0.25">
      <c r="A43" s="158" t="s">
        <v>51</v>
      </c>
      <c r="B43" s="159"/>
      <c r="C43" s="160"/>
      <c r="D43" s="168" t="s">
        <v>49</v>
      </c>
      <c r="E43" s="169"/>
      <c r="F43" s="16"/>
      <c r="G43" s="16"/>
      <c r="H43" s="16"/>
      <c r="L43" s="75"/>
      <c r="M43" s="76"/>
      <c r="N43" s="76"/>
    </row>
    <row r="44" spans="1:16" s="21" customFormat="1" ht="40.9" customHeight="1" x14ac:dyDescent="0.25">
      <c r="A44" s="158" t="s">
        <v>52</v>
      </c>
      <c r="B44" s="159"/>
      <c r="C44" s="160"/>
      <c r="D44" s="148" t="s">
        <v>53</v>
      </c>
      <c r="E44" s="149"/>
      <c r="F44" s="16"/>
      <c r="G44" s="16"/>
      <c r="H44" s="16"/>
      <c r="L44" s="75"/>
      <c r="M44" s="76"/>
      <c r="N44" s="76"/>
    </row>
    <row r="45" spans="1:16" s="21" customFormat="1" ht="25.9" customHeight="1" x14ac:dyDescent="0.25">
      <c r="A45" s="158" t="s">
        <v>54</v>
      </c>
      <c r="B45" s="159"/>
      <c r="C45" s="160"/>
      <c r="D45" s="148" t="s">
        <v>55</v>
      </c>
      <c r="E45" s="149"/>
      <c r="F45" s="16"/>
      <c r="G45" s="16"/>
      <c r="H45" s="16"/>
      <c r="L45" s="75"/>
      <c r="M45" s="76"/>
      <c r="N45" s="76"/>
    </row>
    <row r="46" spans="1:16" s="21" customFormat="1" ht="51" customHeight="1" x14ac:dyDescent="0.25">
      <c r="A46" s="158" t="s">
        <v>56</v>
      </c>
      <c r="B46" s="159"/>
      <c r="C46" s="160"/>
      <c r="D46" s="185" t="s">
        <v>57</v>
      </c>
      <c r="E46" s="186"/>
      <c r="F46" s="16"/>
      <c r="G46" s="16"/>
      <c r="H46" s="16"/>
      <c r="L46" s="75"/>
      <c r="M46" s="76"/>
      <c r="N46" s="76"/>
    </row>
    <row r="47" spans="1:16" s="21" customFormat="1" ht="47.45" customHeight="1" x14ac:dyDescent="0.25">
      <c r="A47" s="180" t="s">
        <v>58</v>
      </c>
      <c r="B47" s="181"/>
      <c r="C47" s="182"/>
      <c r="D47" s="168" t="s">
        <v>49</v>
      </c>
      <c r="E47" s="169"/>
      <c r="F47" s="16"/>
      <c r="G47" s="16"/>
      <c r="H47" s="16"/>
      <c r="L47" s="75"/>
      <c r="M47" s="76"/>
      <c r="N47" s="76"/>
    </row>
    <row r="48" spans="1:16" s="21" customFormat="1" ht="47.45" customHeight="1" x14ac:dyDescent="0.25">
      <c r="A48" s="175" t="s">
        <v>59</v>
      </c>
      <c r="B48" s="176"/>
      <c r="C48" s="177"/>
      <c r="D48" s="178" t="s">
        <v>60</v>
      </c>
      <c r="E48" s="179"/>
      <c r="F48" s="16"/>
      <c r="G48" s="16"/>
      <c r="H48" s="16"/>
      <c r="L48" s="75"/>
      <c r="M48" s="76"/>
      <c r="N48" s="76"/>
    </row>
    <row r="49" spans="1:16" s="21" customFormat="1" ht="32.450000000000003" customHeight="1" x14ac:dyDescent="0.25">
      <c r="A49" s="180" t="s">
        <v>61</v>
      </c>
      <c r="B49" s="181"/>
      <c r="C49" s="182"/>
      <c r="D49" s="168" t="s">
        <v>49</v>
      </c>
      <c r="E49" s="169"/>
      <c r="F49" s="16"/>
      <c r="G49" s="16"/>
      <c r="H49" s="16"/>
      <c r="L49" s="75"/>
      <c r="M49" s="76"/>
      <c r="N49" s="76"/>
    </row>
    <row r="50" spans="1:16" s="21" customFormat="1" ht="18.75" hidden="1" customHeight="1" x14ac:dyDescent="0.25">
      <c r="A50" s="145" t="s">
        <v>62</v>
      </c>
      <c r="B50" s="146"/>
      <c r="C50" s="147"/>
      <c r="D50" s="183"/>
      <c r="E50" s="184"/>
      <c r="F50" s="16"/>
      <c r="G50" s="16"/>
      <c r="H50" s="16"/>
      <c r="L50" s="75"/>
      <c r="M50" s="76"/>
      <c r="N50" s="76"/>
    </row>
    <row r="51" spans="1:16" s="21" customFormat="1" x14ac:dyDescent="0.25">
      <c r="A51" s="165" t="s">
        <v>63</v>
      </c>
      <c r="B51" s="166"/>
      <c r="C51" s="167"/>
      <c r="D51" s="168" t="s">
        <v>49</v>
      </c>
      <c r="E51" s="169"/>
      <c r="F51" s="16"/>
      <c r="G51" s="16"/>
      <c r="H51" s="16"/>
      <c r="L51" s="75"/>
      <c r="M51" s="76"/>
      <c r="N51" s="76"/>
    </row>
    <row r="52" spans="1:16" s="21" customFormat="1" ht="17.25" thickBot="1" x14ac:dyDescent="0.3">
      <c r="A52" s="150" t="s">
        <v>64</v>
      </c>
      <c r="B52" s="151"/>
      <c r="C52" s="152"/>
      <c r="D52" s="170" t="s">
        <v>65</v>
      </c>
      <c r="E52" s="171"/>
      <c r="F52" s="16"/>
      <c r="G52" s="16"/>
      <c r="H52" s="16"/>
      <c r="L52" s="75"/>
      <c r="M52" s="76"/>
      <c r="N52" s="76"/>
    </row>
    <row r="53" spans="1:16" s="21" customFormat="1" ht="16.5" customHeight="1" thickBot="1" x14ac:dyDescent="0.3">
      <c r="A53" s="172" t="s">
        <v>66</v>
      </c>
      <c r="B53" s="173"/>
      <c r="C53" s="174"/>
      <c r="D53" s="156">
        <f>(E38-D62)*'[1]% для расчета 2022'!G30/100</f>
        <v>772684.69849779201</v>
      </c>
      <c r="E53" s="157"/>
      <c r="F53" s="16"/>
      <c r="G53" s="16"/>
      <c r="H53" s="16"/>
      <c r="L53" s="75"/>
      <c r="M53" s="76"/>
      <c r="N53" s="76"/>
    </row>
    <row r="54" spans="1:16" s="21" customFormat="1" ht="16.5" customHeight="1" x14ac:dyDescent="0.25">
      <c r="A54" s="139" t="s">
        <v>67</v>
      </c>
      <c r="B54" s="140"/>
      <c r="C54" s="141"/>
      <c r="D54" s="161" t="s">
        <v>68</v>
      </c>
      <c r="E54" s="162"/>
      <c r="F54" s="16"/>
      <c r="G54" s="16"/>
      <c r="H54" s="16"/>
      <c r="L54" s="75"/>
      <c r="M54" s="76"/>
      <c r="N54" s="76"/>
    </row>
    <row r="55" spans="1:16" s="21" customFormat="1" ht="60.75" customHeight="1" x14ac:dyDescent="0.25">
      <c r="A55" s="158"/>
      <c r="B55" s="159"/>
      <c r="C55" s="160"/>
      <c r="D55" s="163"/>
      <c r="E55" s="164"/>
      <c r="F55" s="16"/>
      <c r="G55" s="16"/>
      <c r="H55" s="16"/>
      <c r="L55" s="75"/>
      <c r="M55" s="76"/>
      <c r="N55" s="76"/>
    </row>
    <row r="56" spans="1:16" s="21" customFormat="1" ht="36.75" customHeight="1" x14ac:dyDescent="0.25">
      <c r="A56" s="158" t="s">
        <v>69</v>
      </c>
      <c r="B56" s="159"/>
      <c r="C56" s="160"/>
      <c r="D56" s="148" t="s">
        <v>70</v>
      </c>
      <c r="E56" s="149"/>
      <c r="F56" s="16"/>
      <c r="G56" s="16"/>
      <c r="H56" s="16"/>
      <c r="L56" s="75"/>
      <c r="M56" s="76"/>
      <c r="N56" s="76"/>
    </row>
    <row r="57" spans="1:16" s="21" customFormat="1" ht="13.9" customHeight="1" x14ac:dyDescent="0.25">
      <c r="A57" s="145" t="s">
        <v>71</v>
      </c>
      <c r="B57" s="146"/>
      <c r="C57" s="147"/>
      <c r="D57" s="148" t="s">
        <v>70</v>
      </c>
      <c r="E57" s="149"/>
      <c r="F57" s="16"/>
      <c r="G57" s="16"/>
      <c r="H57" s="16"/>
      <c r="L57" s="75"/>
      <c r="M57" s="76"/>
      <c r="N57" s="76"/>
    </row>
    <row r="58" spans="1:16" s="21" customFormat="1" ht="13.9" customHeight="1" x14ac:dyDescent="0.25">
      <c r="A58" s="145" t="s">
        <v>72</v>
      </c>
      <c r="B58" s="146"/>
      <c r="C58" s="147"/>
      <c r="D58" s="148" t="s">
        <v>70</v>
      </c>
      <c r="E58" s="149"/>
      <c r="F58" s="16"/>
      <c r="G58" s="16"/>
      <c r="H58" s="16"/>
      <c r="L58" s="75"/>
      <c r="M58" s="76"/>
      <c r="N58" s="76"/>
    </row>
    <row r="59" spans="1:16" s="21" customFormat="1" ht="16.5" customHeight="1" thickBot="1" x14ac:dyDescent="0.3">
      <c r="A59" s="150" t="s">
        <v>73</v>
      </c>
      <c r="B59" s="151"/>
      <c r="C59" s="152"/>
      <c r="D59" s="148" t="s">
        <v>70</v>
      </c>
      <c r="E59" s="149"/>
      <c r="F59" s="16"/>
      <c r="G59" s="16"/>
      <c r="H59" s="16"/>
      <c r="L59" s="75"/>
      <c r="M59" s="76"/>
      <c r="N59" s="76"/>
    </row>
    <row r="60" spans="1:16" s="21" customFormat="1" ht="22.5" customHeight="1" thickBot="1" x14ac:dyDescent="0.3">
      <c r="A60" s="153" t="s">
        <v>74</v>
      </c>
      <c r="B60" s="154"/>
      <c r="C60" s="155"/>
      <c r="D60" s="156">
        <f>(E38-D62)*'[1]% для расчета 2022'!G28/100</f>
        <v>88792.732869842381</v>
      </c>
      <c r="E60" s="157"/>
      <c r="F60" s="16"/>
      <c r="G60" s="16"/>
      <c r="H60" s="16"/>
      <c r="L60" s="75"/>
      <c r="M60" s="76"/>
      <c r="N60" s="76"/>
    </row>
    <row r="61" spans="1:16" s="21" customFormat="1" ht="53.25" customHeight="1" thickBot="1" x14ac:dyDescent="0.3">
      <c r="A61" s="129" t="s">
        <v>75</v>
      </c>
      <c r="B61" s="130"/>
      <c r="C61" s="131"/>
      <c r="D61" s="132" t="s">
        <v>76</v>
      </c>
      <c r="E61" s="133"/>
      <c r="F61" s="16"/>
      <c r="G61" s="16"/>
      <c r="H61" s="16"/>
      <c r="L61" s="75"/>
      <c r="M61" s="76"/>
      <c r="N61" s="76"/>
    </row>
    <row r="62" spans="1:16" ht="17.25" thickBot="1" x14ac:dyDescent="0.35">
      <c r="A62" s="134" t="s">
        <v>77</v>
      </c>
      <c r="B62" s="135"/>
      <c r="C62" s="136"/>
      <c r="D62" s="137">
        <f>D63+D64</f>
        <v>173963.69999999995</v>
      </c>
      <c r="E62" s="138"/>
      <c r="I62" s="1"/>
      <c r="J62" s="1"/>
      <c r="K62" s="1"/>
      <c r="L62" s="77"/>
      <c r="M62" s="78"/>
      <c r="N62" s="78"/>
      <c r="O62" s="1"/>
      <c r="P62" s="1"/>
    </row>
    <row r="63" spans="1:16" s="21" customFormat="1" ht="39.75" customHeight="1" x14ac:dyDescent="0.25">
      <c r="A63" s="139" t="s">
        <v>78</v>
      </c>
      <c r="B63" s="140"/>
      <c r="C63" s="141"/>
      <c r="D63" s="79">
        <f>(C23+C24+C25)*1.8%</f>
        <v>42756.382980000009</v>
      </c>
      <c r="E63" s="80" t="s">
        <v>79</v>
      </c>
      <c r="F63" s="81"/>
      <c r="G63" s="16"/>
      <c r="H63" s="16"/>
      <c r="L63" s="75"/>
      <c r="M63" s="76"/>
      <c r="N63" s="76"/>
    </row>
    <row r="64" spans="1:16" s="21" customFormat="1" ht="83.25" customHeight="1" thickBot="1" x14ac:dyDescent="0.3">
      <c r="A64" s="142" t="s">
        <v>80</v>
      </c>
      <c r="B64" s="143"/>
      <c r="C64" s="144"/>
      <c r="D64" s="82">
        <f>B25-D63</f>
        <v>131207.31701999996</v>
      </c>
      <c r="E64" s="83" t="s">
        <v>81</v>
      </c>
      <c r="F64" s="16"/>
      <c r="G64" s="16"/>
      <c r="H64" s="16"/>
      <c r="L64" s="75"/>
      <c r="M64" s="76"/>
      <c r="N64" s="76"/>
    </row>
    <row r="65" spans="1:16" s="21" customFormat="1" x14ac:dyDescent="0.25">
      <c r="A65" s="34"/>
      <c r="B65" s="34"/>
      <c r="C65" s="84"/>
      <c r="D65" s="16"/>
      <c r="E65" s="16"/>
      <c r="F65" s="16"/>
      <c r="G65" s="16"/>
      <c r="H65" s="16"/>
      <c r="I65" s="18"/>
      <c r="J65" s="18"/>
      <c r="K65" s="18"/>
      <c r="L65" s="19"/>
      <c r="M65" s="20"/>
      <c r="N65" s="20"/>
      <c r="O65" s="18"/>
      <c r="P65" s="18"/>
    </row>
    <row r="66" spans="1:16" s="21" customFormat="1" x14ac:dyDescent="0.25">
      <c r="A66" s="85" t="s">
        <v>82</v>
      </c>
      <c r="B66" s="85"/>
      <c r="C66" s="85"/>
      <c r="D66" s="85"/>
      <c r="E66" s="16"/>
      <c r="F66" s="85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17.25" thickBot="1" x14ac:dyDescent="0.3">
      <c r="A67" s="16"/>
      <c r="B67" s="16"/>
      <c r="C67" s="16"/>
      <c r="D67" s="16"/>
      <c r="E67" s="16"/>
      <c r="F67" s="16"/>
      <c r="G67" s="16"/>
      <c r="H67" s="16"/>
      <c r="I67" s="17"/>
      <c r="J67" s="18"/>
      <c r="K67" s="18"/>
      <c r="L67" s="19"/>
      <c r="M67" s="20"/>
      <c r="N67" s="20"/>
      <c r="O67" s="18"/>
      <c r="P67" s="18"/>
    </row>
    <row r="68" spans="1:16" s="21" customFormat="1" ht="33.75" thickBot="1" x14ac:dyDescent="0.3">
      <c r="A68" s="125" t="s">
        <v>83</v>
      </c>
      <c r="B68" s="126"/>
      <c r="C68" s="86" t="s">
        <v>84</v>
      </c>
      <c r="D68" s="86" t="s">
        <v>85</v>
      </c>
      <c r="E68" s="87" t="s">
        <v>86</v>
      </c>
      <c r="F68" s="16"/>
      <c r="G68" s="16"/>
      <c r="H68" s="17"/>
      <c r="I68" s="18"/>
      <c r="J68" s="18"/>
      <c r="K68" s="19"/>
      <c r="L68" s="20"/>
      <c r="M68" s="20"/>
      <c r="N68" s="18"/>
      <c r="O68" s="18"/>
    </row>
    <row r="69" spans="1:16" s="21" customFormat="1" ht="31.5" customHeight="1" x14ac:dyDescent="0.25">
      <c r="A69" s="127" t="s">
        <v>87</v>
      </c>
      <c r="B69" s="128"/>
      <c r="C69" s="88" t="s">
        <v>88</v>
      </c>
      <c r="D69" s="89">
        <v>7088.4</v>
      </c>
      <c r="E69" s="90" t="s">
        <v>89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ht="31.5" customHeight="1" x14ac:dyDescent="0.25">
      <c r="A70" s="123" t="s">
        <v>90</v>
      </c>
      <c r="B70" s="124"/>
      <c r="C70" s="91" t="s">
        <v>91</v>
      </c>
      <c r="D70" s="92">
        <v>1753.2</v>
      </c>
      <c r="E70" s="93" t="s">
        <v>89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ht="31.5" customHeight="1" x14ac:dyDescent="0.25">
      <c r="A71" s="123" t="s">
        <v>92</v>
      </c>
      <c r="B71" s="124"/>
      <c r="C71" s="91" t="s">
        <v>93</v>
      </c>
      <c r="D71" s="92">
        <v>21423.599999999999</v>
      </c>
      <c r="E71" s="93" t="s">
        <v>89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ht="31.5" customHeight="1" x14ac:dyDescent="0.25">
      <c r="A72" s="123" t="s">
        <v>94</v>
      </c>
      <c r="B72" s="124"/>
      <c r="C72" s="91" t="s">
        <v>93</v>
      </c>
      <c r="D72" s="92">
        <v>49381.24</v>
      </c>
      <c r="E72" s="93" t="s">
        <v>95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31.5" customHeight="1" x14ac:dyDescent="0.25">
      <c r="A73" s="123" t="s">
        <v>96</v>
      </c>
      <c r="B73" s="124"/>
      <c r="C73" s="91" t="s">
        <v>97</v>
      </c>
      <c r="D73" s="92">
        <v>5071.2</v>
      </c>
      <c r="E73" s="93" t="s">
        <v>89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31.5" customHeight="1" x14ac:dyDescent="0.25">
      <c r="A74" s="123" t="s">
        <v>87</v>
      </c>
      <c r="B74" s="124"/>
      <c r="C74" s="91" t="s">
        <v>97</v>
      </c>
      <c r="D74" s="92">
        <v>5380.8</v>
      </c>
      <c r="E74" s="93" t="s">
        <v>89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ht="31.5" customHeight="1" x14ac:dyDescent="0.25">
      <c r="A75" s="123" t="s">
        <v>87</v>
      </c>
      <c r="B75" s="124"/>
      <c r="C75" s="91" t="s">
        <v>97</v>
      </c>
      <c r="D75" s="92">
        <v>3121.87</v>
      </c>
      <c r="E75" s="93" t="s">
        <v>89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31.5" customHeight="1" x14ac:dyDescent="0.25">
      <c r="A76" s="123" t="s">
        <v>87</v>
      </c>
      <c r="B76" s="124"/>
      <c r="C76" s="91" t="s">
        <v>97</v>
      </c>
      <c r="D76" s="92">
        <v>8852.39</v>
      </c>
      <c r="E76" s="93" t="s">
        <v>89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ht="31.5" customHeight="1" x14ac:dyDescent="0.25">
      <c r="A77" s="123" t="s">
        <v>96</v>
      </c>
      <c r="B77" s="124"/>
      <c r="C77" s="91" t="s">
        <v>97</v>
      </c>
      <c r="D77" s="92">
        <v>8852.39</v>
      </c>
      <c r="E77" s="93" t="s">
        <v>89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31.5" customHeight="1" x14ac:dyDescent="0.25">
      <c r="A78" s="123" t="s">
        <v>96</v>
      </c>
      <c r="B78" s="124"/>
      <c r="C78" s="91" t="s">
        <v>97</v>
      </c>
      <c r="D78" s="92">
        <v>10520.29</v>
      </c>
      <c r="E78" s="93" t="s">
        <v>89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21" customFormat="1" ht="31.5" customHeight="1" x14ac:dyDescent="0.25">
      <c r="A79" s="123" t="s">
        <v>98</v>
      </c>
      <c r="B79" s="124"/>
      <c r="C79" s="91" t="s">
        <v>97</v>
      </c>
      <c r="D79" s="92">
        <v>7311.25</v>
      </c>
      <c r="E79" s="93" t="s">
        <v>89</v>
      </c>
      <c r="F79" s="16"/>
      <c r="G79" s="16"/>
      <c r="H79" s="17"/>
      <c r="I79" s="18"/>
      <c r="J79" s="18"/>
      <c r="K79" s="19"/>
      <c r="L79" s="20"/>
      <c r="M79" s="20"/>
      <c r="N79" s="18"/>
      <c r="O79" s="18"/>
    </row>
    <row r="80" spans="1:16" s="21" customFormat="1" ht="31.5" customHeight="1" thickBot="1" x14ac:dyDescent="0.3">
      <c r="A80" s="115" t="s">
        <v>90</v>
      </c>
      <c r="B80" s="116"/>
      <c r="C80" s="94" t="s">
        <v>99</v>
      </c>
      <c r="D80" s="95">
        <v>2114.4</v>
      </c>
      <c r="E80" s="96" t="s">
        <v>89</v>
      </c>
      <c r="F80" s="16"/>
      <c r="G80" s="16"/>
      <c r="H80" s="17"/>
      <c r="I80" s="18"/>
      <c r="J80" s="18"/>
      <c r="K80" s="19"/>
      <c r="L80" s="20"/>
      <c r="M80" s="20"/>
      <c r="N80" s="18"/>
      <c r="O80" s="18"/>
    </row>
    <row r="81" spans="1:16" s="41" customFormat="1" ht="17.25" thickBot="1" x14ac:dyDescent="0.3">
      <c r="A81" s="117" t="s">
        <v>43</v>
      </c>
      <c r="B81" s="118"/>
      <c r="C81" s="97"/>
      <c r="D81" s="98">
        <f>SUM(D69:D80)</f>
        <v>130871.03</v>
      </c>
      <c r="E81" s="99"/>
      <c r="F81" s="36"/>
      <c r="G81" s="36"/>
      <c r="H81" s="37"/>
      <c r="I81" s="38"/>
      <c r="J81" s="38"/>
      <c r="K81" s="39"/>
      <c r="L81" s="40"/>
      <c r="M81" s="40"/>
      <c r="N81" s="38"/>
      <c r="O81" s="38"/>
    </row>
    <row r="82" spans="1:16" s="21" customFormat="1" x14ac:dyDescent="0.25">
      <c r="A82" s="16"/>
      <c r="B82" s="16"/>
      <c r="C82" s="16"/>
      <c r="D82" s="16"/>
      <c r="E82" s="16"/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hidden="1" x14ac:dyDescent="0.25">
      <c r="A83" s="114" t="s">
        <v>100</v>
      </c>
      <c r="B83" s="114"/>
      <c r="C83" s="114"/>
      <c r="D83" s="114"/>
      <c r="E83" s="114"/>
      <c r="F83" s="114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hidden="1" x14ac:dyDescent="0.25">
      <c r="A84" s="16"/>
      <c r="B84" s="16"/>
      <c r="C84" s="16"/>
      <c r="D84" s="16"/>
      <c r="E84" s="16"/>
      <c r="F84" s="1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ht="33.75" hidden="1" thickBot="1" x14ac:dyDescent="0.3">
      <c r="A85" s="119" t="s">
        <v>83</v>
      </c>
      <c r="B85" s="120"/>
      <c r="C85" s="100" t="s">
        <v>84</v>
      </c>
      <c r="D85" s="101" t="s">
        <v>85</v>
      </c>
      <c r="E85" s="119" t="s">
        <v>86</v>
      </c>
      <c r="F85" s="121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hidden="1" x14ac:dyDescent="0.25">
      <c r="A86" s="122" t="s">
        <v>101</v>
      </c>
      <c r="B86" s="122"/>
      <c r="C86" s="102"/>
      <c r="D86" s="103">
        <v>0</v>
      </c>
      <c r="E86" s="122"/>
      <c r="F86" s="122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41" customFormat="1" ht="17.25" hidden="1" thickBot="1" x14ac:dyDescent="0.3">
      <c r="A87" s="109" t="s">
        <v>43</v>
      </c>
      <c r="B87" s="110"/>
      <c r="C87" s="104"/>
      <c r="D87" s="105">
        <f>SUM(D86)</f>
        <v>0</v>
      </c>
      <c r="E87" s="111"/>
      <c r="F87" s="112"/>
      <c r="G87" s="36"/>
      <c r="H87" s="36"/>
      <c r="I87" s="37"/>
      <c r="J87" s="38"/>
      <c r="K87" s="38"/>
      <c r="L87" s="39"/>
      <c r="M87" s="40"/>
      <c r="N87" s="40"/>
      <c r="O87" s="38"/>
      <c r="P87" s="38"/>
    </row>
    <row r="88" spans="1:16" s="21" customFormat="1" hidden="1" x14ac:dyDescent="0.25">
      <c r="A88" s="16"/>
      <c r="B88" s="113"/>
      <c r="C88" s="113"/>
      <c r="D88" s="10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14" t="s">
        <v>102</v>
      </c>
      <c r="B89" s="114"/>
      <c r="C89" s="114"/>
      <c r="D89" s="114"/>
      <c r="E89" s="114"/>
      <c r="F89" s="114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/>
      <c r="B90" s="16"/>
      <c r="C90" s="16"/>
      <c r="D90" s="16"/>
      <c r="E90" s="16" t="s">
        <v>85</v>
      </c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08" t="s">
        <v>103</v>
      </c>
      <c r="B91" s="108"/>
      <c r="C91" s="16"/>
      <c r="D91" s="16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08" t="s">
        <v>104</v>
      </c>
      <c r="B92" s="108"/>
      <c r="C92" s="16"/>
      <c r="D92" s="16"/>
      <c r="E92" s="35">
        <f>D64</f>
        <v>131207.31701999996</v>
      </c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07" t="s">
        <v>105</v>
      </c>
      <c r="B93" s="107"/>
      <c r="C93" s="16"/>
      <c r="D93" s="16"/>
      <c r="E93" s="35">
        <f>C33*0.1</f>
        <v>2110.1010000000001</v>
      </c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08" t="s">
        <v>106</v>
      </c>
      <c r="B97" s="108"/>
      <c r="C97" s="108"/>
      <c r="E97" s="16"/>
      <c r="F97" s="16" t="s">
        <v>107</v>
      </c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 t="s">
        <v>108</v>
      </c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 t="s">
        <v>109</v>
      </c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7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A168" s="16"/>
      <c r="B168" s="16"/>
      <c r="C168" s="16"/>
      <c r="D168" s="16"/>
      <c r="E168" s="16"/>
      <c r="F168" s="16"/>
      <c r="G168" s="16"/>
      <c r="H168" s="16"/>
      <c r="I168" s="17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A169" s="16"/>
      <c r="B169" s="16"/>
      <c r="C169" s="16"/>
      <c r="D169" s="16"/>
      <c r="E169" s="16"/>
      <c r="F169" s="16"/>
      <c r="G169" s="16"/>
      <c r="H169" s="16"/>
      <c r="I169" s="17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A170" s="16"/>
      <c r="B170" s="16"/>
      <c r="C170" s="16"/>
      <c r="D170" s="16"/>
      <c r="E170" s="16"/>
      <c r="F170" s="16"/>
      <c r="G170" s="16"/>
      <c r="H170" s="16"/>
      <c r="I170" s="17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A171" s="16"/>
      <c r="B171" s="16"/>
      <c r="C171" s="16"/>
      <c r="D171" s="16"/>
      <c r="E171" s="16"/>
      <c r="F171" s="16"/>
      <c r="G171" s="16"/>
      <c r="H171" s="16"/>
      <c r="I171" s="17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A172" s="16"/>
      <c r="B172" s="16"/>
      <c r="C172" s="16"/>
      <c r="D172" s="16"/>
      <c r="E172" s="16"/>
      <c r="F172" s="16"/>
      <c r="G172" s="16"/>
      <c r="H172" s="16"/>
      <c r="I172" s="17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A173" s="16"/>
      <c r="B173" s="16"/>
      <c r="C173" s="16"/>
      <c r="D173" s="16"/>
      <c r="E173" s="16"/>
      <c r="F173" s="16"/>
      <c r="G173" s="16"/>
      <c r="H173" s="16"/>
      <c r="I173" s="17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  <row r="440" spans="9:16" s="21" customFormat="1" x14ac:dyDescent="0.25">
      <c r="I440" s="18"/>
      <c r="J440" s="18"/>
      <c r="K440" s="18"/>
      <c r="L440" s="19"/>
      <c r="M440" s="20"/>
      <c r="N440" s="20"/>
      <c r="O440" s="18"/>
      <c r="P440" s="18"/>
    </row>
    <row r="441" spans="9:16" s="21" customFormat="1" x14ac:dyDescent="0.25">
      <c r="I441" s="18"/>
      <c r="J441" s="18"/>
      <c r="K441" s="18"/>
      <c r="L441" s="19"/>
      <c r="M441" s="20"/>
      <c r="N441" s="20"/>
      <c r="O441" s="18"/>
      <c r="P441" s="18"/>
    </row>
    <row r="442" spans="9:16" s="21" customFormat="1" x14ac:dyDescent="0.25">
      <c r="I442" s="18"/>
      <c r="J442" s="18"/>
      <c r="K442" s="18"/>
      <c r="L442" s="19"/>
      <c r="M442" s="20"/>
      <c r="N442" s="20"/>
      <c r="O442" s="18"/>
      <c r="P442" s="18"/>
    </row>
    <row r="443" spans="9:16" s="21" customFormat="1" x14ac:dyDescent="0.25">
      <c r="I443" s="18"/>
      <c r="J443" s="18"/>
      <c r="K443" s="18"/>
      <c r="L443" s="19"/>
      <c r="M443" s="20"/>
      <c r="N443" s="20"/>
      <c r="O443" s="18"/>
      <c r="P443" s="18"/>
    </row>
    <row r="444" spans="9:16" s="21" customFormat="1" x14ac:dyDescent="0.25">
      <c r="I444" s="18"/>
      <c r="J444" s="18"/>
      <c r="K444" s="18"/>
      <c r="L444" s="19"/>
      <c r="M444" s="20"/>
      <c r="N444" s="20"/>
      <c r="O444" s="18"/>
      <c r="P444" s="18"/>
    </row>
    <row r="445" spans="9:16" s="21" customFormat="1" x14ac:dyDescent="0.25">
      <c r="I445" s="18"/>
      <c r="J445" s="18"/>
      <c r="K445" s="18"/>
      <c r="L445" s="19"/>
      <c r="M445" s="20"/>
      <c r="N445" s="20"/>
      <c r="O445" s="18"/>
      <c r="P445" s="18"/>
    </row>
    <row r="446" spans="9:16" s="21" customFormat="1" x14ac:dyDescent="0.25">
      <c r="I446" s="18"/>
      <c r="J446" s="18"/>
      <c r="K446" s="18"/>
      <c r="L446" s="19"/>
      <c r="M446" s="20"/>
      <c r="N446" s="20"/>
      <c r="O446" s="18"/>
      <c r="P446" s="18"/>
    </row>
  </sheetData>
  <mergeCells count="82">
    <mergeCell ref="A41:C41"/>
    <mergeCell ref="D41:E41"/>
    <mergeCell ref="A2:G2"/>
    <mergeCell ref="A3:G3"/>
    <mergeCell ref="A4:G4"/>
    <mergeCell ref="A5:G5"/>
    <mergeCell ref="A18:G18"/>
    <mergeCell ref="A21:A22"/>
    <mergeCell ref="D21:E21"/>
    <mergeCell ref="A28:G28"/>
    <mergeCell ref="A35:G35"/>
    <mergeCell ref="A36:E36"/>
    <mergeCell ref="A40:C40"/>
    <mergeCell ref="D40:E40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5"/>
    <mergeCell ref="D54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73:B73"/>
    <mergeCell ref="A61:C61"/>
    <mergeCell ref="D61:E61"/>
    <mergeCell ref="A62:C62"/>
    <mergeCell ref="D62:E62"/>
    <mergeCell ref="A63:C63"/>
    <mergeCell ref="A64:C64"/>
    <mergeCell ref="A68:B68"/>
    <mergeCell ref="A69:B69"/>
    <mergeCell ref="A70:B70"/>
    <mergeCell ref="A71:B71"/>
    <mergeCell ref="A72:B72"/>
    <mergeCell ref="A86:B86"/>
    <mergeCell ref="E86:F86"/>
    <mergeCell ref="A74:B74"/>
    <mergeCell ref="A75:B75"/>
    <mergeCell ref="A76:B76"/>
    <mergeCell ref="A77:B77"/>
    <mergeCell ref="A78:B78"/>
    <mergeCell ref="A79:B79"/>
    <mergeCell ref="A80:B80"/>
    <mergeCell ref="A81:B81"/>
    <mergeCell ref="A83:F83"/>
    <mergeCell ref="A85:B85"/>
    <mergeCell ref="E85:F85"/>
    <mergeCell ref="A97:C97"/>
    <mergeCell ref="A87:B87"/>
    <mergeCell ref="E87:F87"/>
    <mergeCell ref="B88:C88"/>
    <mergeCell ref="A89:F89"/>
    <mergeCell ref="A91:B91"/>
    <mergeCell ref="A92:B92"/>
  </mergeCells>
  <pageMargins left="0.70866141732283472" right="0.31496062992125984" top="0.35433070866141736" bottom="0.35433070866141736" header="0" footer="0"/>
  <pageSetup paperSize="9" scale="65" orientation="portrait" r:id="rId1"/>
  <rowBreaks count="2" manualBreakCount="2">
    <brk id="47" max="6" man="1"/>
    <brk id="1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4</vt:lpstr>
      <vt:lpstr>'Усил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2023-03-28T07:14:44Z</dcterms:created>
  <dcterms:modified xsi:type="dcterms:W3CDTF">2023-03-28T07:55:17Z</dcterms:modified>
</cp:coreProperties>
</file>